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customProperty"/>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6518"/>
  <workbookPr autoCompressPictures="0"/>
  <bookViews>
    <workbookView xWindow="7420" yWindow="2360" windowWidth="19440" windowHeight="15600" tabRatio="788" activeTab="1"/>
  </bookViews>
  <sheets>
    <sheet name="1 月" sheetId="14" r:id="rId1"/>
    <sheet name="6 月" sheetId="40" r:id="rId2"/>
    <sheet name="参照リスト" sheetId="15" r:id="rId3"/>
  </sheets>
  <definedNames>
    <definedName name="AprSun1">DATE(CalendarYear,4,1)-WEEKDAY(DATE(CalendarYear,4,1))+1</definedName>
    <definedName name="AugSun1">DATE(CalendarYear,8,1)-WEEKDAY(DATE(CalendarYear,8,1))+1</definedName>
    <definedName name="CalendarYear">'1 月'!$K$1</definedName>
    <definedName name="DecSun1">DATE(CalendarYear,12,1)-WEEKDAY(DATE(CalendarYear,12,1))+1</definedName>
    <definedName name="FebSun1">DATE(CalendarYear,2,1)-WEEKDAY(DATE(CalendarYear,2,1))+1</definedName>
    <definedName name="JanSun1">DATE(CalendarYear,1,1)-WEEKDAY(DATE(CalendarYear,1,1))+1</definedName>
    <definedName name="JulSun1">DATE(CalendarYear,7,1)-WEEKDAY(DATE(CalendarYear,7,1))+1</definedName>
    <definedName name="JunSun1">DATE(CalendarYear,6,1)-WEEKDAY(DATE(CalendarYear,6,1))+1</definedName>
    <definedName name="MarSun1">DATE(CalendarYear,3,1)-WEEKDAY(DATE(CalendarYear,3,1))+1</definedName>
    <definedName name="MaySun1">DATE(CalendarYear,5,1)-WEEKDAY(DATE(CalendarYear,5,1))+1</definedName>
    <definedName name="NovSun1">DATE(CalendarYear,11,1)-WEEKDAY(DATE(CalendarYear,11,1))+1</definedName>
    <definedName name="OctSun1">DATE(CalendarYear,10,1)-WEEKDAY(DATE(CalendarYear,10,1))+1</definedName>
    <definedName name="_xlnm.Print_Area" localSheetId="0">'1 月'!$A$1:$H$14</definedName>
    <definedName name="SepSun1">DATE(CalendarYear,9,1)-WEEKDAY(DATE(CalendarYear,9,1))+1</definedName>
    <definedName name="Year">YearLookup[]</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3" i="40" l="1"/>
  <c r="B1" i="14"/>
  <c r="C13" i="40"/>
  <c r="B13" i="40"/>
  <c r="H11" i="40"/>
  <c r="G11" i="40"/>
  <c r="F11" i="40"/>
  <c r="E11" i="40"/>
  <c r="D11" i="40"/>
  <c r="C11" i="40"/>
  <c r="B11" i="40"/>
  <c r="H9" i="40"/>
  <c r="G9" i="40"/>
  <c r="F9" i="40"/>
  <c r="E9" i="40"/>
  <c r="D9" i="40"/>
  <c r="C9" i="40"/>
  <c r="B9" i="40"/>
  <c r="H7" i="40"/>
  <c r="G7" i="40"/>
  <c r="F7" i="40"/>
  <c r="E7" i="40"/>
  <c r="D7" i="40"/>
  <c r="C7" i="40"/>
  <c r="B7" i="40"/>
  <c r="H5" i="40"/>
  <c r="G5" i="40"/>
  <c r="F5" i="40"/>
  <c r="E5" i="40"/>
  <c r="D5" i="40"/>
  <c r="C5" i="40"/>
  <c r="B5" i="40"/>
  <c r="H3" i="40"/>
  <c r="G3" i="40"/>
  <c r="F3" i="40"/>
  <c r="E3" i="40"/>
  <c r="D3" i="40"/>
  <c r="B1" i="40"/>
  <c r="C11" i="14"/>
  <c r="B11" i="14"/>
  <c r="H9" i="14"/>
  <c r="G9" i="14"/>
  <c r="F9" i="14"/>
  <c r="E9" i="14"/>
  <c r="D9" i="14"/>
  <c r="C9" i="14"/>
  <c r="B9" i="14"/>
  <c r="H7" i="14"/>
  <c r="G7" i="14"/>
  <c r="F7" i="14"/>
  <c r="E7" i="14"/>
  <c r="D7" i="14"/>
  <c r="C7" i="14"/>
  <c r="B7" i="14"/>
  <c r="H5" i="14"/>
  <c r="G5" i="14"/>
  <c r="F5" i="14"/>
  <c r="E5" i="14"/>
  <c r="D5" i="14"/>
  <c r="C5" i="14"/>
  <c r="B5" i="14"/>
  <c r="E11" i="14"/>
  <c r="D11" i="14"/>
  <c r="F11" i="14"/>
  <c r="G11" i="14"/>
  <c r="H11" i="14"/>
  <c r="B13" i="14"/>
  <c r="C13" i="14"/>
  <c r="H3" i="14"/>
  <c r="G3" i="14"/>
  <c r="B3" i="14"/>
  <c r="C3" i="14"/>
  <c r="D3" i="14"/>
  <c r="F3" i="14"/>
  <c r="E3" i="14"/>
</calcChain>
</file>

<file path=xl/comments1.xml><?xml version="1.0" encoding="utf-8"?>
<comments xmlns="http://schemas.openxmlformats.org/spreadsheetml/2006/main">
  <authors>
    <author xml:space="preserve">   </author>
  </authors>
  <commentList>
    <comment ref="L8" authorId="0">
      <text>
        <r>
          <rPr>
            <b/>
            <sz val="10"/>
            <color indexed="81"/>
            <rFont val="ＭＳ Ｐゴシック"/>
            <family val="3"/>
            <charset val="128"/>
          </rPr>
          <t>年が表示されている上のセルをクリックすると、年を選択できるドロップダウン リストが表示されます。ここで年を選択すると、このブックにある [1 月] ～ [12 月] シートのカレンダーが自動的に更新されます。
リストで選択できる年を変更するには、[参照リスト] シートを開きます。
メモ: カレンダーの各行にある日付が表示されているセルおよび日付がある行の空白のように見えるセルにはすべて、カレンダーを自動更新するための式が入力されています。これらのセルの式を手動で変更すると、カレンダーが自動的に更新されなくなります。
ただし、各日付のすぐ下にある大きめのセルには、このカレンダーの「サンプル テキスト。」と入力されているセルのようにテキストを入力できます。</t>
        </r>
      </text>
    </comment>
    <comment ref="J11" authorId="0">
      <text>
        <r>
          <rPr>
            <b/>
            <sz val="10"/>
            <color indexed="81"/>
            <rFont val="ＭＳ Ｐゴシック"/>
            <family val="3"/>
            <charset val="128"/>
          </rPr>
          <t>このカレンダーは、簡単にお好みのデザインに変更できます。このテンプレートはテーマを使用して書式設定されているため、フォント、色、およびグラフィック形式の効果をワンクリックでブック全体に適用できます。
テーマは、[ホーム] タブの [テーマ] グループにあります。[テーマ] ギャラリーであらかじめ組み込まれている多数のテーマから 1 つを選択するか、フォントまたはテーマの色だけを変更するオプションを選択してください。</t>
        </r>
      </text>
    </comment>
  </commentList>
</comments>
</file>

<file path=xl/comments2.xml><?xml version="1.0" encoding="utf-8"?>
<comments xmlns="http://schemas.openxmlformats.org/spreadsheetml/2006/main">
  <authors>
    <author xml:space="preserve">   </author>
  </authors>
  <commentList>
    <comment ref="C4" authorId="0">
      <text>
        <r>
          <rPr>
            <b/>
            <sz val="10"/>
            <color indexed="81"/>
            <rFont val="ＭＳ Ｐゴシック"/>
            <family val="3"/>
            <charset val="128"/>
          </rPr>
          <t>このリストには、[1 月] シートにある年選択用のドロップダウン リストに表示される年の選択肢が入力されています。年を追加するには、値が入力されている最後のセルのすぐ下にあるセルに年を入力すると、その値が自動的にリストに反映されます</t>
        </r>
        <r>
          <rPr>
            <b/>
            <sz val="9"/>
            <color indexed="81"/>
            <rFont val="ＤＦＰ勘亭流"/>
            <charset val="128"/>
          </rPr>
          <t>。</t>
        </r>
      </text>
    </comment>
  </commentList>
</comments>
</file>

<file path=xl/sharedStrings.xml><?xml version="1.0" encoding="utf-8"?>
<sst xmlns="http://schemas.openxmlformats.org/spreadsheetml/2006/main" count="21" uniqueCount="13">
  <si>
    <t>月曜日</t>
  </si>
  <si>
    <t>火曜日</t>
  </si>
  <si>
    <t>水曜日</t>
  </si>
  <si>
    <t>木曜日</t>
  </si>
  <si>
    <t>金曜日</t>
  </si>
  <si>
    <t>土曜日</t>
  </si>
  <si>
    <t>日曜日</t>
  </si>
  <si>
    <t>サンプル テキスト。</t>
  </si>
  <si>
    <t>年</t>
    <rPh sb="0" eb="1">
      <t>ﾈﾝ</t>
    </rPh>
    <phoneticPr fontId="1" type="noConversion"/>
  </si>
  <si>
    <t>年を選択:</t>
  </si>
  <si>
    <t>メモ:</t>
  </si>
  <si>
    <t>例</t>
    <rPh sb="0" eb="1">
      <t>ﾚｲ</t>
    </rPh>
    <phoneticPr fontId="7" type="noConversion"/>
  </si>
  <si>
    <t>悠紀会病院　　　　　　　　　　　　久保　茂樹</t>
    <rPh sb="0" eb="1">
      <t>ﾕｳ</t>
    </rPh>
    <rPh sb="1" eb="2">
      <t>ｷ</t>
    </rPh>
    <rPh sb="2" eb="3">
      <t>ｶｲ</t>
    </rPh>
    <rPh sb="3" eb="5">
      <t>ﾋﾞｮｳｲﾝ</t>
    </rPh>
    <rPh sb="17" eb="19">
      <t>ｸﾎﾞ</t>
    </rPh>
    <rPh sb="20" eb="22">
      <t>ｼｹﾞｷ</t>
    </rPh>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</si>
</sst>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
  </numFmts>
  <fonts count="19" x14ac:knownFonts="1">
    <font>
      <sz val="11"/>
      <name val="Century Gothic"/>
      <family val="2"/>
      <scheme val="minor"/>
    </font>
    <font>
      <sz val="8"/>
      <name val="Arial"/>
      <family val="2"/>
    </font>
    <font>
      <sz val="10"/>
      <name val="Arial"/>
      <family val="2"/>
    </font>
    <font>
      <b/>
      <sz val="11"/>
      <color theme="0"/>
      <name val="Century Gothic"/>
      <family val="2"/>
      <scheme val="minor"/>
    </font>
    <font>
      <b/>
      <sz val="14"/>
      <color theme="0"/>
      <name val="Century Gothic"/>
      <family val="2"/>
      <scheme val="minor"/>
    </font>
    <font>
      <b/>
      <sz val="28"/>
      <color theme="1" tint="0.34998626667073579"/>
      <name val="Century Gothic"/>
      <family val="2"/>
      <scheme val="minor"/>
    </font>
    <font>
      <sz val="10"/>
      <color indexed="63"/>
      <name val="Century Gothic"/>
      <scheme val="minor"/>
    </font>
    <font>
      <sz val="8"/>
      <name val="Century Gothic"/>
      <family val="2"/>
      <scheme val="minor"/>
    </font>
    <font>
      <sz val="11"/>
      <name val="ＭＳ Ｐゴシック"/>
      <family val="3"/>
      <charset val="128"/>
    </font>
    <font>
      <b/>
      <sz val="28"/>
      <color theme="1" tint="0.34998626667073579"/>
      <name val="ＭＳ Ｐゴシック"/>
      <charset val="128"/>
    </font>
    <font>
      <sz val="14"/>
      <color theme="1" tint="0.34998626667073579"/>
      <name val="ＭＳ Ｐゴシック"/>
      <charset val="128"/>
    </font>
    <font>
      <sz val="10"/>
      <name val="ＭＳ Ｐゴシック"/>
      <charset val="128"/>
    </font>
    <font>
      <b/>
      <sz val="11"/>
      <color theme="0"/>
      <name val="ＭＳ Ｐゴシック"/>
      <charset val="128"/>
    </font>
    <font>
      <sz val="10"/>
      <color indexed="63"/>
      <name val="ＭＳ Ｐゴシック"/>
      <charset val="128"/>
    </font>
    <font>
      <b/>
      <sz val="9"/>
      <color indexed="81"/>
      <name val="ＤＦＰ勘亭流"/>
      <charset val="128"/>
    </font>
    <font>
      <b/>
      <sz val="10"/>
      <color indexed="81"/>
      <name val="ＭＳ Ｐゴシック"/>
      <family val="3"/>
      <charset val="128"/>
    </font>
    <font>
      <b/>
      <sz val="11"/>
      <color theme="0"/>
      <name val="ＭＳ Ｐゴシック"/>
      <family val="3"/>
      <charset val="128"/>
    </font>
    <font>
      <sz val="11"/>
      <color rgb="FFFF0000"/>
      <name val="ＭＳ Ｐゴシック"/>
      <family val="3"/>
      <charset val="128"/>
    </font>
    <font>
      <sz val="12"/>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4" tint="0.59999389629810485"/>
        <bgColor indexed="65"/>
      </patternFill>
    </fill>
    <fill>
      <patternFill patternType="solid">
        <fgColor theme="4"/>
      </patternFill>
    </fill>
    <fill>
      <patternFill patternType="solid">
        <fgColor theme="8"/>
      </patternFill>
    </fill>
  </fills>
  <borders count="19">
    <border>
      <left/>
      <right/>
      <top/>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style="thin">
        <color theme="4" tint="0.39994506668294322"/>
      </left>
      <right style="thin">
        <color theme="4" tint="0.39994506668294322"/>
      </right>
      <top/>
      <bottom style="thin">
        <color theme="4" tint="0.39994506668294322"/>
      </bottom>
      <diagonal/>
    </border>
    <border>
      <left style="medium">
        <color theme="4" tint="-0.24994659260841701"/>
      </left>
      <right style="thin">
        <color theme="4" tint="0.39994506668294322"/>
      </right>
      <top style="medium">
        <color theme="4" tint="-0.24994659260841701"/>
      </top>
      <bottom/>
      <diagonal/>
    </border>
    <border>
      <left style="thin">
        <color theme="4" tint="0.39994506668294322"/>
      </left>
      <right style="thin">
        <color theme="4" tint="0.39994506668294322"/>
      </right>
      <top style="medium">
        <color theme="4" tint="-0.24994659260841701"/>
      </top>
      <bottom/>
      <diagonal/>
    </border>
    <border>
      <left style="thin">
        <color theme="4" tint="0.39994506668294322"/>
      </left>
      <right style="medium">
        <color theme="4" tint="-0.24994659260841701"/>
      </right>
      <top style="medium">
        <color theme="4" tint="-0.24994659260841701"/>
      </top>
      <bottom/>
      <diagonal/>
    </border>
    <border>
      <left style="medium">
        <color theme="4" tint="-0.24994659260841701"/>
      </left>
      <right style="thin">
        <color theme="4" tint="0.39994506668294322"/>
      </right>
      <top style="thin">
        <color theme="4" tint="0.39994506668294322"/>
      </top>
      <bottom style="thin">
        <color theme="4" tint="0.39994506668294322"/>
      </bottom>
      <diagonal/>
    </border>
    <border>
      <left style="thin">
        <color theme="4" tint="0.39994506668294322"/>
      </left>
      <right style="medium">
        <color theme="4" tint="-0.24994659260841701"/>
      </right>
      <top style="thin">
        <color theme="4" tint="0.39994506668294322"/>
      </top>
      <bottom style="thin">
        <color theme="4" tint="0.39994506668294322"/>
      </bottom>
      <diagonal/>
    </border>
    <border>
      <left style="thin">
        <color theme="4" tint="0.39994506668294322"/>
      </left>
      <right style="medium">
        <color theme="4" tint="-0.24994659260841701"/>
      </right>
      <top/>
      <bottom style="thin">
        <color theme="4" tint="0.39994506668294322"/>
      </bottom>
      <diagonal/>
    </border>
    <border>
      <left style="medium">
        <color theme="4" tint="-0.24994659260841701"/>
      </left>
      <right style="thin">
        <color theme="4" tint="0.39994506668294322"/>
      </right>
      <top style="thin">
        <color theme="4" tint="0.39994506668294322"/>
      </top>
      <bottom style="medium">
        <color theme="4" tint="-0.24994659260841701"/>
      </bottom>
      <diagonal/>
    </border>
    <border>
      <left style="thin">
        <color theme="4" tint="0.39994506668294322"/>
      </left>
      <right style="thin">
        <color theme="4" tint="0.39994506668294322"/>
      </right>
      <top style="thin">
        <color theme="4" tint="0.39994506668294322"/>
      </top>
      <bottom style="medium">
        <color theme="4" tint="-0.24994659260841701"/>
      </bottom>
      <diagonal/>
    </border>
    <border>
      <left/>
      <right style="thin">
        <color theme="4" tint="0.39994506668294322"/>
      </right>
      <top style="thin">
        <color theme="4" tint="0.39994506668294322"/>
      </top>
      <bottom style="medium">
        <color theme="4" tint="-0.24994659260841701"/>
      </bottom>
      <diagonal/>
    </border>
    <border>
      <left style="thin">
        <color theme="4" tint="0.39994506668294322"/>
      </left>
      <right style="medium">
        <color theme="4" tint="-0.24994659260841701"/>
      </right>
      <top style="thin">
        <color theme="4" tint="0.39994506668294322"/>
      </top>
      <bottom style="medium">
        <color theme="4" tint="-0.24994659260841701"/>
      </bottom>
      <diagonal/>
    </border>
    <border>
      <left style="thin">
        <color theme="4" tint="0.39994506668294322"/>
      </left>
      <right/>
      <top style="thin">
        <color theme="4" tint="0.39994506668294322"/>
      </top>
      <bottom style="medium">
        <color theme="4" tint="-0.24994659260841701"/>
      </bottom>
      <diagonal/>
    </border>
    <border>
      <left/>
      <right/>
      <top style="thin">
        <color theme="4" tint="0.39994506668294322"/>
      </top>
      <bottom style="medium">
        <color theme="4" tint="-0.24994659260841701"/>
      </bottom>
      <diagonal/>
    </border>
    <border>
      <left/>
      <right style="medium">
        <color theme="4" tint="-0.24994659260841701"/>
      </right>
      <top style="thin">
        <color theme="4" tint="0.39994506668294322"/>
      </top>
      <bottom style="medium">
        <color theme="4" tint="-0.24994659260841701"/>
      </bottom>
      <diagonal/>
    </border>
  </borders>
  <cellStyleXfs count="5">
    <xf numFmtId="0" fontId="0" fillId="0" borderId="0"/>
    <xf numFmtId="0" fontId="6" fillId="3" borderId="0" applyNumberFormat="0" applyBorder="0" applyAlignment="0" applyProtection="0"/>
    <xf numFmtId="0" fontId="5" fillId="0" borderId="0" applyNumberFormat="0" applyFill="0" applyAlignment="0" applyProtection="0"/>
    <xf numFmtId="0" fontId="3" fillId="4" borderId="3" applyNumberFormat="0" applyAlignment="0" applyProtection="0"/>
    <xf numFmtId="0" fontId="4" fillId="5" borderId="4" applyNumberFormat="0" applyProtection="0">
      <alignment vertical="center"/>
    </xf>
  </cellStyleXfs>
  <cellXfs count="35">
    <xf numFmtId="0" fontId="0" fillId="0" borderId="0" xfId="0"/>
    <xf numFmtId="0" fontId="2" fillId="0" borderId="0" xfId="0" applyFont="1"/>
    <xf numFmtId="0" fontId="0" fillId="0" borderId="0" xfId="0"/>
    <xf numFmtId="0" fontId="0" fillId="0" borderId="0" xfId="0" applyFill="1"/>
    <xf numFmtId="0" fontId="8" fillId="0" borderId="0" xfId="0" applyFont="1"/>
    <xf numFmtId="0" fontId="8" fillId="2" borderId="0" xfId="0" applyFont="1" applyFill="1"/>
    <xf numFmtId="0" fontId="10" fillId="3" borderId="1" xfId="1" applyFont="1" applyBorder="1" applyAlignment="1">
      <alignment horizontal="right" vertical="center" wrapText="1"/>
    </xf>
    <xf numFmtId="0" fontId="10" fillId="3" borderId="2" xfId="1" applyFont="1" applyBorder="1" applyAlignment="1">
      <alignment vertical="center"/>
    </xf>
    <xf numFmtId="0" fontId="11" fillId="2" borderId="0" xfId="0" applyFont="1" applyFill="1"/>
    <xf numFmtId="0" fontId="12" fillId="4" borderId="6" xfId="3" applyFont="1" applyBorder="1" applyAlignment="1">
      <alignment horizontal="center" vertical="center"/>
    </xf>
    <xf numFmtId="0" fontId="12" fillId="4" borderId="7" xfId="3" applyFont="1" applyBorder="1" applyAlignment="1">
      <alignment horizontal="center" vertical="center"/>
    </xf>
    <xf numFmtId="0" fontId="12" fillId="4" borderId="8" xfId="3" applyFont="1" applyBorder="1" applyAlignment="1">
      <alignment horizontal="center" vertical="center"/>
    </xf>
    <xf numFmtId="0" fontId="11" fillId="0" borderId="0" xfId="0" applyFont="1"/>
    <xf numFmtId="176" fontId="8" fillId="0" borderId="9" xfId="0" applyNumberFormat="1" applyFont="1" applyFill="1" applyBorder="1" applyAlignment="1">
      <alignment horizontal="left" vertical="center" wrapText="1" indent="1"/>
    </xf>
    <xf numFmtId="176" fontId="8" fillId="0" borderId="3" xfId="0" applyNumberFormat="1" applyFont="1" applyFill="1" applyBorder="1" applyAlignment="1">
      <alignment horizontal="left" vertical="center" wrapText="1" indent="1"/>
    </xf>
    <xf numFmtId="176" fontId="8" fillId="0" borderId="10" xfId="0" applyNumberFormat="1" applyFont="1" applyFill="1" applyBorder="1" applyAlignment="1">
      <alignment horizontal="left" vertical="center" wrapText="1" indent="1"/>
    </xf>
    <xf numFmtId="0" fontId="11" fillId="0" borderId="9" xfId="0" applyFont="1" applyFill="1" applyBorder="1" applyAlignment="1">
      <alignment horizontal="left" vertical="center" wrapText="1" indent="1"/>
    </xf>
    <xf numFmtId="0" fontId="11" fillId="0" borderId="3" xfId="0" applyFont="1" applyFill="1" applyBorder="1" applyAlignment="1">
      <alignment horizontal="left" vertical="center" wrapText="1" indent="1"/>
    </xf>
    <xf numFmtId="0" fontId="11" fillId="2" borderId="3" xfId="0" applyFont="1" applyFill="1" applyBorder="1" applyAlignment="1">
      <alignment horizontal="left" vertical="center" wrapText="1" indent="1"/>
    </xf>
    <xf numFmtId="0" fontId="13" fillId="3" borderId="3" xfId="1" applyFont="1" applyBorder="1" applyAlignment="1">
      <alignment horizontal="left" vertical="center" wrapText="1" indent="1"/>
    </xf>
    <xf numFmtId="0" fontId="13" fillId="3" borderId="10" xfId="1" applyFont="1" applyBorder="1" applyAlignment="1">
      <alignment horizontal="left" vertical="center" wrapText="1" indent="1"/>
    </xf>
    <xf numFmtId="0" fontId="11" fillId="0" borderId="12" xfId="0" applyFont="1" applyFill="1" applyBorder="1" applyAlignment="1">
      <alignment horizontal="left" vertical="center" wrapText="1" indent="1"/>
    </xf>
    <xf numFmtId="0" fontId="11" fillId="0" borderId="13" xfId="0" applyFont="1" applyFill="1" applyBorder="1" applyAlignment="1">
      <alignment horizontal="left" vertical="center" wrapText="1" indent="1"/>
    </xf>
    <xf numFmtId="0" fontId="16" fillId="4" borderId="6" xfId="3" applyFont="1" applyBorder="1" applyAlignment="1">
      <alignment horizontal="center" vertical="center"/>
    </xf>
    <xf numFmtId="176" fontId="18" fillId="0" borderId="9" xfId="0" applyNumberFormat="1" applyFont="1" applyFill="1" applyBorder="1" applyAlignment="1">
      <alignment horizontal="center" vertical="center" wrapText="1"/>
    </xf>
    <xf numFmtId="0" fontId="17" fillId="0" borderId="9" xfId="0" applyFont="1" applyFill="1" applyBorder="1" applyAlignment="1">
      <alignment horizontal="center" vertical="center" wrapText="1"/>
    </xf>
    <xf numFmtId="55" fontId="9" fillId="2" borderId="0" xfId="2" applyNumberFormat="1" applyFont="1" applyFill="1" applyAlignment="1">
      <alignment horizontal="center" vertical="center"/>
    </xf>
    <xf numFmtId="0" fontId="12" fillId="4" borderId="16" xfId="3" applyFont="1" applyBorder="1" applyAlignment="1">
      <alignment horizontal="left" vertical="center" wrapText="1"/>
    </xf>
    <xf numFmtId="0" fontId="12" fillId="4" borderId="17" xfId="3" applyFont="1" applyBorder="1" applyAlignment="1">
      <alignment horizontal="left" vertical="center" wrapText="1"/>
    </xf>
    <xf numFmtId="0" fontId="12" fillId="4" borderId="18" xfId="3" applyFont="1" applyBorder="1" applyAlignment="1">
      <alignment horizontal="left" vertical="center" wrapText="1"/>
    </xf>
    <xf numFmtId="176" fontId="12" fillId="4" borderId="5" xfId="3" applyNumberFormat="1" applyFont="1" applyBorder="1" applyAlignment="1">
      <alignment horizontal="left" vertical="center" wrapText="1"/>
    </xf>
    <xf numFmtId="176" fontId="12" fillId="4" borderId="11" xfId="3" applyNumberFormat="1" applyFont="1" applyBorder="1" applyAlignment="1">
      <alignment horizontal="left" vertical="center" wrapText="1"/>
    </xf>
    <xf numFmtId="0" fontId="12" fillId="4" borderId="14" xfId="3" applyFont="1" applyBorder="1" applyAlignment="1">
      <alignment horizontal="center" vertical="center" wrapText="1"/>
    </xf>
    <xf numFmtId="0" fontId="12" fillId="4" borderId="13" xfId="3" applyFont="1" applyBorder="1" applyAlignment="1">
      <alignment horizontal="center" vertical="center" wrapText="1"/>
    </xf>
    <xf numFmtId="0" fontId="12" fillId="4" borderId="15" xfId="3" applyFont="1" applyBorder="1" applyAlignment="1">
      <alignment horizontal="center" vertical="center" wrapText="1"/>
    </xf>
  </cellXfs>
  <cellStyles count="5">
    <cellStyle name="40% - アクセント1" xfId="1" builtinId="31" customBuiltin="1"/>
    <cellStyle name="アクセント 1" xfId="3" builtinId="29" customBuiltin="1"/>
    <cellStyle name="アクセント 5" xfId="4" builtinId="45" customBuiltin="1"/>
    <cellStyle name="見出し 1" xfId="2" builtinId="16" customBuiltin="1"/>
    <cellStyle name="標準" xfId="0" builtinId="0" customBuiltin="1"/>
  </cellStyles>
  <dxfs count="1">
    <dxf>
      <font>
        <b val="0"/>
        <i val="0"/>
        <strike val="0"/>
        <condense val="0"/>
        <extend val="0"/>
        <outline val="0"/>
        <shadow val="0"/>
        <u val="none"/>
        <vertAlign val="baseline"/>
        <sz val="11"/>
        <color auto="1"/>
        <name val="ＭＳ Ｐゴシック"/>
        <scheme val="non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1F2F5"/>
      <rgbColor rgb="00008080"/>
      <rgbColor rgb="00E4EAF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4265"/>
      <rgbColor rgb="00CCFFCC"/>
      <rgbColor rgb="00FFEECD"/>
      <rgbColor rgb="00D0D8E2"/>
      <rgbColor rgb="00FF99CC"/>
      <rgbColor rgb="00CC99FF"/>
      <rgbColor rgb="00FFCC99"/>
      <rgbColor rgb="003366FF"/>
      <rgbColor rgb="0033CCCC"/>
      <rgbColor rgb="0099CC00"/>
      <rgbColor rgb="00FFCC00"/>
      <rgbColor rgb="00FF9900"/>
      <rgbColor rgb="00FF6600"/>
      <rgbColor rgb="00717789"/>
      <rgbColor rgb="00969696"/>
      <rgbColor rgb="00003366"/>
      <rgbColor rgb="00339966"/>
      <rgbColor rgb="00003300"/>
      <rgbColor rgb="00333300"/>
      <rgbColor rgb="00993300"/>
      <rgbColor rgb="00993366"/>
      <rgbColor rgb="00333399"/>
      <rgbColor rgb="004B4B4B"/>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8</xdr:col>
      <xdr:colOff>215900</xdr:colOff>
      <xdr:row>3</xdr:row>
      <xdr:rowOff>25401</xdr:rowOff>
    </xdr:from>
    <xdr:to>
      <xdr:col>12</xdr:col>
      <xdr:colOff>177800</xdr:colOff>
      <xdr:row>11</xdr:row>
      <xdr:rowOff>76201</xdr:rowOff>
    </xdr:to>
    <xdr:sp macro="" textlink="">
      <xdr:nvSpPr>
        <xdr:cNvPr id="2" name="角丸四角形 1"/>
        <xdr:cNvSpPr/>
      </xdr:nvSpPr>
      <xdr:spPr>
        <a:xfrm>
          <a:off x="11366500" y="1219201"/>
          <a:ext cx="4013200" cy="3708400"/>
        </a:xfrm>
        <a:prstGeom prst="roundRect">
          <a:avLst/>
        </a:prstGeom>
        <a:solidFill>
          <a:srgbClr val="3366FF"/>
        </a:solidFill>
        <a:ln>
          <a:no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l"/>
          <a:r>
            <a:rPr kumimoji="1" lang="ja-JP" altLang="en-US" sz="1400">
              <a:solidFill>
                <a:srgbClr val="FFFF00"/>
              </a:solidFill>
            </a:rPr>
            <a:t>参加可能な日時に、例のように記載をお願いいたします。</a:t>
          </a:r>
          <a:endParaRPr kumimoji="1" lang="en-US" altLang="ja-JP" sz="1400">
            <a:solidFill>
              <a:srgbClr val="FFFF00"/>
            </a:solidFill>
          </a:endParaRPr>
        </a:p>
        <a:p>
          <a:pPr algn="l"/>
          <a:r>
            <a:rPr kumimoji="1" lang="ja-JP" altLang="en-US" sz="1400">
              <a:solidFill>
                <a:srgbClr val="FFFF00"/>
              </a:solidFill>
            </a:rPr>
            <a:t>出来るだけ平日の活動をお願いしております。</a:t>
          </a:r>
          <a:endParaRPr kumimoji="1" lang="en-US" altLang="ja-JP" sz="1400">
            <a:solidFill>
              <a:srgbClr val="FFFF00"/>
            </a:solidFill>
          </a:endParaRPr>
        </a:p>
        <a:p>
          <a:pPr algn="l"/>
          <a:r>
            <a:rPr kumimoji="1" lang="ja-JP" altLang="en-US" sz="1400">
              <a:solidFill>
                <a:srgbClr val="FFFF00"/>
              </a:solidFill>
            </a:rPr>
            <a:t>所属機関で取りまとめて頂いても構いません。</a:t>
          </a:r>
          <a:endParaRPr kumimoji="1" lang="en-US" altLang="ja-JP" sz="1400">
            <a:solidFill>
              <a:srgbClr val="FFFF00"/>
            </a:solidFill>
          </a:endParaRPr>
        </a:p>
        <a:p>
          <a:pPr algn="l"/>
          <a:r>
            <a:rPr kumimoji="1" lang="ja-JP" altLang="en-US" sz="1400">
              <a:solidFill>
                <a:srgbClr val="FFFF00"/>
              </a:solidFill>
            </a:rPr>
            <a:t>何卒、宜しくお願いいたします。</a:t>
          </a:r>
          <a:endParaRPr kumimoji="1" lang="en-US" altLang="ja-JP" sz="1400">
            <a:solidFill>
              <a:srgbClr val="FFFF00"/>
            </a:solidFill>
          </a:endParaRPr>
        </a:p>
        <a:p>
          <a:pPr algn="l"/>
          <a:endParaRPr kumimoji="1" lang="en-US" altLang="ja-JP" sz="1400">
            <a:solidFill>
              <a:srgbClr val="FFFF00"/>
            </a:solidFill>
          </a:endParaRPr>
        </a:p>
        <a:p>
          <a:pPr algn="l"/>
          <a:r>
            <a:rPr kumimoji="1" lang="en-US" altLang="ja-JP" sz="1400">
              <a:solidFill>
                <a:srgbClr val="FFFF00"/>
              </a:solidFill>
            </a:rPr>
            <a:t>【</a:t>
          </a:r>
          <a:r>
            <a:rPr kumimoji="1" lang="ja-JP" altLang="en-US" sz="1400">
              <a:solidFill>
                <a:srgbClr val="FFFF00"/>
              </a:solidFill>
            </a:rPr>
            <a:t>場所</a:t>
          </a:r>
          <a:r>
            <a:rPr kumimoji="1" lang="en-US" altLang="ja-JP" sz="1400">
              <a:solidFill>
                <a:srgbClr val="FFFF00"/>
              </a:solidFill>
            </a:rPr>
            <a:t>】</a:t>
          </a:r>
        </a:p>
        <a:p>
          <a:pPr algn="l"/>
          <a:r>
            <a:rPr kumimoji="1" lang="ja-JP" altLang="en-US" sz="1400">
              <a:solidFill>
                <a:srgbClr val="FFFF00"/>
              </a:solidFill>
            </a:rPr>
            <a:t>益城町総合体育館</a:t>
          </a:r>
        </a:p>
        <a:p>
          <a:pPr algn="l"/>
          <a:endParaRPr kumimoji="1" lang="ja-JP" altLang="en-US" sz="1400">
            <a:solidFill>
              <a:srgbClr val="FFFF00"/>
            </a:solidFill>
          </a:endParaRPr>
        </a:p>
      </xdr:txBody>
    </xdr:sp>
    <xdr:clientData/>
  </xdr:twoCellAnchor>
</xdr:wsDr>
</file>

<file path=xl/tables/table1.xml><?xml version="1.0" encoding="utf-8"?>
<table xmlns="http://schemas.openxmlformats.org/spreadsheetml/2006/main" id="1" name="YearLookup" displayName="YearLookup" ref="A1:A12" totalsRowShown="0" headerRowDxfId="0">
  <autoFilter ref="A1:A12"/>
  <tableColumns count="1">
    <tableColumn id="1" name="年"/>
  </tableColumns>
  <tableStyleInfo name="TableStyleLight2"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pothecary">
  <a:themeElements>
    <a:clrScheme name="Apothecary">
      <a:dk1>
        <a:sysClr val="windowText" lastClr="000000"/>
      </a:dk1>
      <a:lt1>
        <a:sysClr val="window" lastClr="FFFFFF"/>
      </a:lt1>
      <a:dk2>
        <a:srgbClr val="564B3C"/>
      </a:dk2>
      <a:lt2>
        <a:srgbClr val="ECEDD1"/>
      </a:lt2>
      <a:accent1>
        <a:srgbClr val="93A299"/>
      </a:accent1>
      <a:accent2>
        <a:srgbClr val="CF543F"/>
      </a:accent2>
      <a:accent3>
        <a:srgbClr val="B5AE53"/>
      </a:accent3>
      <a:accent4>
        <a:srgbClr val="848058"/>
      </a:accent4>
      <a:accent5>
        <a:srgbClr val="E8B54D"/>
      </a:accent5>
      <a:accent6>
        <a:srgbClr val="786C71"/>
      </a:accent6>
      <a:hlink>
        <a:srgbClr val="CCCC00"/>
      </a:hlink>
      <a:folHlink>
        <a:srgbClr val="B2B2B2"/>
      </a:folHlink>
    </a:clrScheme>
    <a:fontScheme name="Calendar">
      <a:majorFont>
        <a:latin typeface="Century Gothic"/>
        <a:ea typeface=""/>
        <a:cs typeface=""/>
      </a:majorFont>
      <a:minorFont>
        <a:latin typeface="Century Gothic"/>
        <a:ea typeface=""/>
        <a:cs typeface=""/>
      </a:minorFont>
    </a:fontScheme>
    <a:fmtScheme name="Apothecary">
      <a:fillStyleLst>
        <a:solidFill>
          <a:schemeClr val="phClr"/>
        </a:solidFill>
        <a:gradFill rotWithShape="1">
          <a:gsLst>
            <a:gs pos="0">
              <a:schemeClr val="phClr">
                <a:tint val="1000"/>
                <a:satMod val="100000"/>
              </a:schemeClr>
            </a:gs>
            <a:gs pos="68000">
              <a:schemeClr val="phClr">
                <a:tint val="77000"/>
                <a:satMod val="100000"/>
              </a:schemeClr>
            </a:gs>
            <a:gs pos="81000">
              <a:schemeClr val="phClr">
                <a:tint val="79000"/>
                <a:satMod val="100000"/>
              </a:schemeClr>
            </a:gs>
            <a:gs pos="86000">
              <a:schemeClr val="phClr">
                <a:tint val="73000"/>
                <a:satMod val="100000"/>
              </a:schemeClr>
            </a:gs>
            <a:gs pos="100000">
              <a:schemeClr val="phClr">
                <a:tint val="35000"/>
                <a:satMod val="100000"/>
              </a:schemeClr>
            </a:gs>
          </a:gsLst>
          <a:lin ang="5400000" scaled="0"/>
        </a:gradFill>
        <a:gradFill rotWithShape="1">
          <a:gsLst>
            <a:gs pos="0">
              <a:schemeClr val="phClr">
                <a:tint val="73000"/>
                <a:shade val="100000"/>
                <a:satMod val="150000"/>
              </a:schemeClr>
            </a:gs>
            <a:gs pos="25000">
              <a:schemeClr val="phClr">
                <a:tint val="96000"/>
                <a:shade val="80000"/>
                <a:satMod val="105000"/>
              </a:schemeClr>
            </a:gs>
            <a:gs pos="38000">
              <a:schemeClr val="phClr">
                <a:tint val="96000"/>
                <a:shade val="59000"/>
                <a:satMod val="120000"/>
              </a:schemeClr>
            </a:gs>
            <a:gs pos="55000">
              <a:schemeClr val="phClr">
                <a:tint val="100000"/>
                <a:shade val="57000"/>
                <a:satMod val="120000"/>
              </a:schemeClr>
            </a:gs>
            <a:gs pos="80000">
              <a:schemeClr val="phClr">
                <a:tint val="100000"/>
                <a:shade val="56000"/>
                <a:satMod val="145000"/>
              </a:schemeClr>
            </a:gs>
            <a:gs pos="88000">
              <a:schemeClr val="phClr">
                <a:tint val="100000"/>
                <a:shade val="63000"/>
                <a:satMod val="160000"/>
              </a:schemeClr>
            </a:gs>
            <a:gs pos="100000">
              <a:schemeClr val="phClr">
                <a:tint val="99000"/>
                <a:shade val="100000"/>
                <a:satMod val="155000"/>
              </a:schemeClr>
            </a:gs>
          </a:gsLst>
          <a:lin ang="54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scene3d>
            <a:camera prst="orthographicFront">
              <a:rot lat="0" lon="0" rev="0"/>
            </a:camera>
            <a:lightRig rig="glow" dir="tl">
              <a:rot lat="0" lon="0" rev="1800000"/>
            </a:lightRig>
          </a:scene3d>
          <a:sp3d contourW="10160" prstMaterial="dkEdge">
            <a:bevelT w="0" h="0" prst="angle"/>
            <a:contourClr>
              <a:schemeClr val="phClr">
                <a:shade val="30000"/>
                <a:satMod val="150000"/>
              </a:schemeClr>
            </a:contourClr>
          </a:sp3d>
        </a:effectStyle>
        <a:effectStyle>
          <a:effectLst>
            <a:glow rad="50800">
              <a:schemeClr val="phClr">
                <a:tint val="68000"/>
                <a:shade val="93000"/>
                <a:alpha val="37000"/>
                <a:satMod val="250000"/>
              </a:schemeClr>
            </a:glow>
          </a:effectLst>
          <a:scene3d>
            <a:camera prst="orthographicFront">
              <a:rot lat="0" lon="0" rev="0"/>
            </a:camera>
            <a:lightRig rig="glow" dir="t">
              <a:rot lat="0" lon="0" rev="1800000"/>
            </a:lightRig>
          </a:scene3d>
          <a:sp3d contourW="10160" prstMaterial="dkEdge">
            <a:bevelT w="20320" h="19050" prst="angle"/>
            <a:contourClr>
              <a:schemeClr val="phClr">
                <a:shade val="30000"/>
                <a:satMod val="150000"/>
              </a:schemeClr>
            </a:contourClr>
          </a:sp3d>
        </a:effectStyle>
      </a:effectStyleLst>
      <a:bgFillStyleLst>
        <a:solidFill>
          <a:schemeClr val="phClr"/>
        </a:solidFill>
        <a:solidFill>
          <a:schemeClr val="phClr">
            <a:tint val="93000"/>
            <a:satMod val="140000"/>
          </a:schemeClr>
        </a:solidFill>
        <a:blipFill rotWithShape="1">
          <a:blip xmlns:r="http://schemas.openxmlformats.org/officeDocument/2006/relationships" r:embed="rId1">
            <a:duotone>
              <a:schemeClr val="phClr">
                <a:tint val="70000"/>
                <a:satMod val="170000"/>
              </a:schemeClr>
              <a:schemeClr val="phClr">
                <a:shade val="70000"/>
                <a:satMod val="13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table" Target="../tables/table1.xml"/><Relationship Id="rId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L14"/>
  <sheetViews>
    <sheetView showGridLines="0" workbookViewId="0">
      <selection activeCell="J9" sqref="J9"/>
    </sheetView>
  </sheetViews>
  <sheetFormatPr baseColWidth="12" defaultColWidth="8.7109375" defaultRowHeight="17" x14ac:dyDescent="0"/>
  <cols>
    <col min="1" max="1" width="2.42578125" style="5" customWidth="1"/>
    <col min="2" max="8" width="17.5703125" style="4" customWidth="1"/>
    <col min="9" max="9" width="8.7109375" style="4"/>
    <col min="10" max="11" width="15.5703125" style="4" customWidth="1"/>
    <col min="12" max="16384" width="8.7109375" style="4"/>
  </cols>
  <sheetData>
    <row r="1" spans="1:12" s="5" customFormat="1" ht="59.25" customHeight="1" thickBot="1">
      <c r="B1" s="26">
        <f>DATE(CalendarYear,1,1)</f>
        <v>42370</v>
      </c>
      <c r="C1" s="26"/>
      <c r="D1" s="26"/>
      <c r="E1" s="26"/>
      <c r="F1" s="26"/>
      <c r="G1" s="26"/>
      <c r="H1" s="26"/>
      <c r="J1" s="6" t="s">
        <v>9</v>
      </c>
      <c r="K1" s="7">
        <v>2016</v>
      </c>
    </row>
    <row r="2" spans="1:12" s="12" customFormat="1" ht="21.75" customHeight="1">
      <c r="A2" s="8"/>
      <c r="B2" s="9" t="s">
        <v>0</v>
      </c>
      <c r="C2" s="10" t="s">
        <v>1</v>
      </c>
      <c r="D2" s="10" t="s">
        <v>2</v>
      </c>
      <c r="E2" s="10" t="s">
        <v>3</v>
      </c>
      <c r="F2" s="10" t="s">
        <v>4</v>
      </c>
      <c r="G2" s="10" t="s">
        <v>5</v>
      </c>
      <c r="H2" s="11" t="s">
        <v>6</v>
      </c>
    </row>
    <row r="3" spans="1:12" ht="14" customHeight="1">
      <c r="B3" s="13" t="str">
        <f>IF(DAY(JanSun1)=1,"",IF(AND(YEAR(JanSun1+1)=CalendarYear,MONTH(JanSun1+1)=1),JanSun1+1,""))</f>
        <v/>
      </c>
      <c r="C3" s="14" t="str">
        <f>IF(DAY(JanSun1)=1,"",IF(AND(YEAR(JanSun1+2)=CalendarYear,MONTH(JanSun1+2)=1),JanSun1+2,""))</f>
        <v/>
      </c>
      <c r="D3" s="14" t="str">
        <f>IF(DAY(JanSun1)=1,"",IF(AND(YEAR(JanSun1+3)=CalendarYear,MONTH(JanSun1+3)=1),JanSun1+3,""))</f>
        <v/>
      </c>
      <c r="E3" s="14" t="str">
        <f>IF(DAY(JanSun1)=1,"",IF(AND(YEAR(JanSun1+4)=CalendarYear,MONTH(JanSun1+4)=1),JanSun1+4,""))</f>
        <v/>
      </c>
      <c r="F3" s="14">
        <f>IF(DAY(JanSun1)=1,"",IF(AND(YEAR(JanSun1+5)=CalendarYear,MONTH(JanSun1+5)=1),JanSun1+5,""))</f>
        <v>42370</v>
      </c>
      <c r="G3" s="14">
        <f>IF(DAY(JanSun1)=1,"",IF(AND(YEAR(JanSun1+6)=CalendarYear,MONTH(JanSun1+6)=1),JanSun1+6,""))</f>
        <v>42371</v>
      </c>
      <c r="H3" s="15">
        <f>IF(DAY(JanSun1)=1,IF(AND(YEAR(JanSun1)=CalendarYear,MONTH(JanSun1)=1),JanSun1,""),IF(AND(YEAR(JanSun1+7)=CalendarYear,MONTH(JanSun1+7)=1),JanSun1+7,""))</f>
        <v>42372</v>
      </c>
    </row>
    <row r="4" spans="1:12" ht="58" customHeight="1">
      <c r="B4" s="16" t="s">
        <v>7</v>
      </c>
      <c r="C4" s="17"/>
      <c r="D4" s="18"/>
      <c r="E4" s="18"/>
      <c r="F4" s="18"/>
      <c r="G4" s="19"/>
      <c r="H4" s="20"/>
    </row>
    <row r="5" spans="1:12" ht="14" customHeight="1">
      <c r="B5" s="13">
        <f>IF(DAY(JanSun1)=1,IF(AND(YEAR(JanSun1+1)=CalendarYear,MONTH(JanSun1+1)=1),JanSun1+1,""),IF(AND(YEAR(JanSun1+8)=CalendarYear,MONTH(JanSun1+8)=1),JanSun1+8,""))</f>
        <v>42373</v>
      </c>
      <c r="C5" s="14">
        <f>IF(DAY(JanSun1)=1,IF(AND(YEAR(JanSun1+2)=CalendarYear,MONTH(JanSun1+2)=1),JanSun1+2,""),IF(AND(YEAR(JanSun1+9)=CalendarYear,MONTH(JanSun1+9)=1),JanSun1+9,""))</f>
        <v>42374</v>
      </c>
      <c r="D5" s="14">
        <f>IF(DAY(JanSun1)=1,IF(AND(YEAR(JanSun1+3)=CalendarYear,MONTH(JanSun1+3)=1),JanSun1+3,""),IF(AND(YEAR(JanSun1+10)=CalendarYear,MONTH(JanSun1+10)=1),JanSun1+10,""))</f>
        <v>42375</v>
      </c>
      <c r="E5" s="14">
        <f>IF(DAY(JanSun1)=1,IF(AND(YEAR(JanSun1+4)=CalendarYear,MONTH(JanSun1+4)=1),JanSun1+4,""),IF(AND(YEAR(JanSun1+11)=CalendarYear,MONTH(JanSun1+11)=1),JanSun1+11,""))</f>
        <v>42376</v>
      </c>
      <c r="F5" s="14">
        <f>IF(DAY(JanSun1)=1,IF(AND(YEAR(JanSun1+5)=CalendarYear,MONTH(JanSun1+5)=1),JanSun1+5,""),IF(AND(YEAR(JanSun1+12)=CalendarYear,MONTH(JanSun1+12)=1),JanSun1+12,""))</f>
        <v>42377</v>
      </c>
      <c r="G5" s="14">
        <f>IF(DAY(JanSun1)=1,IF(AND(YEAR(JanSun1+6)=CalendarYear,MONTH(JanSun1+6)=1),JanSun1+6,""),IF(AND(YEAR(JanSun1+13)=CalendarYear,MONTH(JanSun1+13)=1),JanSun1+13,""))</f>
        <v>42378</v>
      </c>
      <c r="H5" s="15">
        <f>IF(DAY(JanSun1)=1,IF(AND(YEAR(JanSun1+7)=CalendarYear,MONTH(JanSun1+7)=1),JanSun1+7,""),IF(AND(YEAR(JanSun1+14)=CalendarYear,MONTH(JanSun1+14)=1),JanSun1+14,""))</f>
        <v>42379</v>
      </c>
    </row>
    <row r="6" spans="1:12" ht="58" customHeight="1">
      <c r="B6" s="16"/>
      <c r="C6" s="17"/>
      <c r="D6" s="18"/>
      <c r="E6" s="18"/>
      <c r="F6" s="18"/>
      <c r="G6" s="19"/>
      <c r="H6" s="20"/>
    </row>
    <row r="7" spans="1:12" ht="14" customHeight="1">
      <c r="B7" s="13">
        <f>IF(DAY(JanSun1)=1,IF(AND(YEAR(JanSun1+8)=CalendarYear,MONTH(JanSun1+8)=1),JanSun1+8,""),IF(AND(YEAR(JanSun1+15)=CalendarYear,MONTH(JanSun1+15)=1),JanSun1+15,""))</f>
        <v>42380</v>
      </c>
      <c r="C7" s="14">
        <f>IF(DAY(JanSun1)=1,IF(AND(YEAR(JanSun1+9)=CalendarYear,MONTH(JanSun1+9)=1),JanSun1+9,""),IF(AND(YEAR(JanSun1+16)=CalendarYear,MONTH(JanSun1+16)=1),JanSun1+16,""))</f>
        <v>42381</v>
      </c>
      <c r="D7" s="14">
        <f>IF(DAY(JanSun1)=1,IF(AND(YEAR(JanSun1+10)=CalendarYear,MONTH(JanSun1+10)=1),JanSun1+10,""),IF(AND(YEAR(JanSun1+17)=CalendarYear,MONTH(JanSun1+17)=1),JanSun1+17,""))</f>
        <v>42382</v>
      </c>
      <c r="E7" s="14">
        <f>IF(DAY(JanSun1)=1,IF(AND(YEAR(JanSun1+11)=CalendarYear,MONTH(JanSun1+11)=1),JanSun1+11,""),IF(AND(YEAR(JanSun1+18)=CalendarYear,MONTH(JanSun1+18)=1),JanSun1+18,""))</f>
        <v>42383</v>
      </c>
      <c r="F7" s="14">
        <f>IF(DAY(JanSun1)=1,IF(AND(YEAR(JanSun1+12)=CalendarYear,MONTH(JanSun1+12)=1),JanSun1+12,""),IF(AND(YEAR(JanSun1+19)=CalendarYear,MONTH(JanSun1+19)=1),JanSun1+19,""))</f>
        <v>42384</v>
      </c>
      <c r="G7" s="14">
        <f>IF(DAY(JanSun1)=1,IF(AND(YEAR(JanSun1+13)=CalendarYear,MONTH(JanSun1+13)=1),JanSun1+13,""),IF(AND(YEAR(JanSun1+20)=CalendarYear,MONTH(JanSun1+20)=1),JanSun1+20,""))</f>
        <v>42385</v>
      </c>
      <c r="H7" s="15">
        <f>IF(DAY(JanSun1)=1,IF(AND(YEAR(JanSun1+14)=CalendarYear,MONTH(JanSun1+14)=1),JanSun1+14,""),IF(AND(YEAR(JanSun1+21)=CalendarYear,MONTH(JanSun1+21)=1),JanSun1+21,""))</f>
        <v>42386</v>
      </c>
    </row>
    <row r="8" spans="1:12" ht="58" customHeight="1">
      <c r="B8" s="16"/>
      <c r="C8" s="17"/>
      <c r="D8" s="18"/>
      <c r="E8" s="18"/>
      <c r="F8" s="18"/>
      <c r="G8" s="19"/>
      <c r="H8" s="20"/>
    </row>
    <row r="9" spans="1:12" ht="14" customHeight="1">
      <c r="B9" s="13">
        <f>IF(DAY(JanSun1)=1,IF(AND(YEAR(JanSun1+15)=CalendarYear,MONTH(JanSun1+15)=1),JanSun1+15,""),IF(AND(YEAR(JanSun1+22)=CalendarYear,MONTH(JanSun1+22)=1),JanSun1+22,""))</f>
        <v>42387</v>
      </c>
      <c r="C9" s="14">
        <f>IF(DAY(JanSun1)=1,IF(AND(YEAR(JanSun1+16)=CalendarYear,MONTH(JanSun1+16)=1),JanSun1+16,""),IF(AND(YEAR(JanSun1+23)=CalendarYear,MONTH(JanSun1+23)=1),JanSun1+23,""))</f>
        <v>42388</v>
      </c>
      <c r="D9" s="14">
        <f>IF(DAY(JanSun1)=1,IF(AND(YEAR(JanSun1+17)=CalendarYear,MONTH(JanSun1+17)=1),JanSun1+17,""),IF(AND(YEAR(JanSun1+24)=CalendarYear,MONTH(JanSun1+24)=1),JanSun1+24,""))</f>
        <v>42389</v>
      </c>
      <c r="E9" s="14">
        <f>IF(DAY(JanSun1)=1,IF(AND(YEAR(JanSun1+18)=CalendarYear,MONTH(JanSun1+18)=1),JanSun1+18,""),IF(AND(YEAR(JanSun1+25)=CalendarYear,MONTH(JanSun1+25)=1),JanSun1+25,""))</f>
        <v>42390</v>
      </c>
      <c r="F9" s="14">
        <f>IF(DAY(JanSun1)=1,IF(AND(YEAR(JanSun1+19)=CalendarYear,MONTH(JanSun1+19)=1),JanSun1+19,""),IF(AND(YEAR(JanSun1+26)=CalendarYear,MONTH(JanSun1+26)=1),JanSun1+26,""))</f>
        <v>42391</v>
      </c>
      <c r="G9" s="14">
        <f>IF(DAY(JanSun1)=1,IF(AND(YEAR(JanSun1+20)=CalendarYear,MONTH(JanSun1+20)=1),JanSun1+20,""),IF(AND(YEAR(JanSun1+27)=CalendarYear,MONTH(JanSun1+27)=1),JanSun1+27,""))</f>
        <v>42392</v>
      </c>
      <c r="H9" s="15">
        <f>IF(DAY(JanSun1)=1,IF(AND(YEAR(JanSun1+21)=CalendarYear,MONTH(JanSun1+21)=1),JanSun1+21,""),IF(AND(YEAR(JanSun1+28)=CalendarYear,MONTH(JanSun1+28)=1),JanSun1+28,""))</f>
        <v>42393</v>
      </c>
    </row>
    <row r="10" spans="1:12" ht="58" customHeight="1">
      <c r="B10" s="16"/>
      <c r="C10" s="17"/>
      <c r="D10" s="18"/>
      <c r="E10" s="18"/>
      <c r="F10" s="18"/>
      <c r="G10" s="19"/>
      <c r="H10" s="20"/>
    </row>
    <row r="11" spans="1:12" ht="14" customHeight="1">
      <c r="B11" s="13">
        <f>IF(DAY(JanSun1)=1,IF(AND(YEAR(JanSun1+22)=CalendarYear,MONTH(JanSun1+22)=1),JanSun1+22,""),IF(AND(YEAR(JanSun1+29)=CalendarYear,MONTH(JanSun1+29)=1),JanSun1+29,""))</f>
        <v>42394</v>
      </c>
      <c r="C11" s="14">
        <f>IF(DAY(JanSun1)=1,IF(AND(YEAR(JanSun1+23)=CalendarYear,MONTH(JanSun1+23)=1),JanSun1+23,""),IF(AND(YEAR(JanSun1+30)=CalendarYear,MONTH(JanSun1+30)=1),JanSun1+30,""))</f>
        <v>42395</v>
      </c>
      <c r="D11" s="14">
        <f>IF(DAY(JanSun1)=1,IF(AND(YEAR(JanSun1+24)=CalendarYear,MONTH(JanSun1+24)=1),JanSun1+24,""),IF(AND(YEAR(JanSun1+31)=CalendarYear,MONTH(JanSun1+31)=1),JanSun1+31,""))</f>
        <v>42396</v>
      </c>
      <c r="E11" s="14">
        <f>IF(DAY(JanSun1)=1,IF(AND(YEAR(JanSun1+25)=CalendarYear,MONTH(JanSun1+25)=1),JanSun1+25,""),IF(AND(YEAR(JanSun1+32)=CalendarYear,MONTH(JanSun1+32)=1),JanSun1+32,""))</f>
        <v>42397</v>
      </c>
      <c r="F11" s="14">
        <f>IF(DAY(JanSun1)=1,IF(AND(YEAR(JanSun1+26)=CalendarYear,MONTH(JanSun1+26)=1),JanSun1+26,""),IF(AND(YEAR(JanSun1+33)=CalendarYear,MONTH(JanSun1+33)=1),JanSun1+33,""))</f>
        <v>42398</v>
      </c>
      <c r="G11" s="14">
        <f>IF(DAY(JanSun1)=1,IF(AND(YEAR(JanSun1+27)=CalendarYear,MONTH(JanSun1+27)=1),JanSun1+27,""),IF(AND(YEAR(JanSun1+34)=CalendarYear,MONTH(JanSun1+34)=1),JanSun1+34,""))</f>
        <v>42399</v>
      </c>
      <c r="H11" s="15">
        <f>IF(DAY(JanSun1)=1,IF(AND(YEAR(JanSun1+28)=CalendarYear,MONTH(JanSun1+28)=1),JanSun1+28,""),IF(AND(YEAR(JanSun1+35)=CalendarYear,MONTH(JanSun1+35)=1),JanSun1+35,""))</f>
        <v>42400</v>
      </c>
    </row>
    <row r="12" spans="1:12" ht="58" customHeight="1">
      <c r="B12" s="16"/>
      <c r="C12" s="17"/>
      <c r="D12" s="18"/>
      <c r="E12" s="18"/>
      <c r="F12" s="17"/>
      <c r="G12" s="19"/>
      <c r="H12" s="20"/>
    </row>
    <row r="13" spans="1:12" ht="14" customHeight="1">
      <c r="B13" s="13" t="str">
        <f>IF(DAY(JanSun1)=1,IF(AND(YEAR(JanSun1+29)=CalendarYear,MONTH(JanSun1+29)=1),JanSun1+29,""),IF(AND(YEAR(JanSun1+36)=CalendarYear,MONTH(JanSun1+36)=1),JanSun1+36,""))</f>
        <v/>
      </c>
      <c r="C13" s="14" t="str">
        <f>IF(DAY(JanSun1)=1,IF(AND(YEAR(JanSun1+30)=CalendarYear,MONTH(JanSun1+30)=1),JanSun1+30,""),IF(AND(YEAR(JanSun1+37)=CalendarYear,MONTH(JanSun1+37)=1),JanSun1+37,""))</f>
        <v/>
      </c>
      <c r="D13" s="30" t="s">
        <v>10</v>
      </c>
      <c r="E13" s="30"/>
      <c r="F13" s="30"/>
      <c r="G13" s="30"/>
      <c r="H13" s="31"/>
    </row>
    <row r="14" spans="1:12" ht="58" customHeight="1" thickBot="1">
      <c r="B14" s="21"/>
      <c r="C14" s="22"/>
      <c r="D14" s="27"/>
      <c r="E14" s="28"/>
      <c r="F14" s="28"/>
      <c r="G14" s="28"/>
      <c r="H14" s="29"/>
    </row>
  </sheetData>
  <mergeCells count="3">
    <mergeCell ref="B1:H1"/>
    <mergeCell ref="D14:H14"/>
    <mergeCell ref="D13:H13"/>
  </mergeCells>
  <phoneticPr fontId="1" type="noConversion"/>
  <dataValidations count="1">
    <dataValidation type="list" allowBlank="1" showInputMessage="1" showErrorMessage="1" sqref="K1">
      <formula1>Year</formula1>
    </dataValidation>
  </dataValidations>
  <printOptions horizontalCentered="1" verticalCentered="1"/>
  <pageMargins left="0.5" right="0.5" top="0.75" bottom="0.75" header="0.5" footer="0.5"/>
  <headerFooter alignWithMargins="0"/>
  <customProperties>
    <customPr name="SheetChanged" r:id="rId1"/>
  </customPropertie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4"/>
  <sheetViews>
    <sheetView showGridLines="0" tabSelected="1" workbookViewId="0">
      <selection activeCell="B5" sqref="B5"/>
    </sheetView>
  </sheetViews>
  <sheetFormatPr baseColWidth="12" defaultColWidth="8.7109375" defaultRowHeight="17" x14ac:dyDescent="0"/>
  <cols>
    <col min="1" max="1" width="2.42578125" style="5" customWidth="1"/>
    <col min="2" max="8" width="17.5703125" style="4" customWidth="1"/>
    <col min="9" max="9" width="8.7109375" style="4"/>
    <col min="10" max="10" width="13.42578125" style="4" bestFit="1" customWidth="1"/>
    <col min="11" max="11" width="14.7109375" style="4" bestFit="1" customWidth="1"/>
    <col min="12" max="16384" width="8.7109375" style="4"/>
  </cols>
  <sheetData>
    <row r="1" spans="1:8" s="5" customFormat="1" ht="59.25" customHeight="1" thickBot="1">
      <c r="B1" s="26">
        <f>DATE(CalendarYear,6,1)</f>
        <v>42522</v>
      </c>
      <c r="C1" s="26"/>
      <c r="D1" s="26"/>
      <c r="E1" s="26"/>
      <c r="F1" s="26"/>
      <c r="G1" s="26"/>
      <c r="H1" s="26"/>
    </row>
    <row r="2" spans="1:8" s="12" customFormat="1" ht="21.75" customHeight="1">
      <c r="A2" s="8"/>
      <c r="B2" s="23" t="s">
        <v>0</v>
      </c>
      <c r="C2" s="10" t="s">
        <v>1</v>
      </c>
      <c r="D2" s="10" t="s">
        <v>2</v>
      </c>
      <c r="E2" s="10" t="s">
        <v>3</v>
      </c>
      <c r="F2" s="10" t="s">
        <v>4</v>
      </c>
      <c r="G2" s="10" t="s">
        <v>5</v>
      </c>
      <c r="H2" s="11" t="s">
        <v>6</v>
      </c>
    </row>
    <row r="3" spans="1:8" ht="14" customHeight="1">
      <c r="B3" s="24" t="s">
        <v>11</v>
      </c>
      <c r="C3" s="14" t="str">
        <f>IF(DAY(JunSun1)=1,"",IF(AND(YEAR(JunSun1+2)=CalendarYear,MONTH(JunSun1+2)=6),JunSun1+2,""))</f>
        <v/>
      </c>
      <c r="D3" s="14">
        <f>IF(DAY(JunSun1)=1,"",IF(AND(YEAR(JunSun1+3)=CalendarYear,MONTH(JunSun1+3)=6),JunSun1+3,""))</f>
        <v>42522</v>
      </c>
      <c r="E3" s="14">
        <f>IF(DAY(JunSun1)=1,"",IF(AND(YEAR(JunSun1+4)=CalendarYear,MONTH(JunSun1+4)=6),JunSun1+4,""))</f>
        <v>42523</v>
      </c>
      <c r="F3" s="14">
        <f>IF(DAY(JunSun1)=1,"",IF(AND(YEAR(JunSun1+5)=CalendarYear,MONTH(JunSun1+5)=6),JunSun1+5,""))</f>
        <v>42524</v>
      </c>
      <c r="G3" s="14">
        <f>IF(DAY(JunSun1)=1,"",IF(AND(YEAR(JunSun1+6)=CalendarYear,MONTH(JunSun1+6)=6),JunSun1+6,""))</f>
        <v>42525</v>
      </c>
      <c r="H3" s="15">
        <f>IF(DAY(JunSun1)=1,IF(AND(YEAR(JunSun1)=CalendarYear,MONTH(JunSun1)=6),JunSun1,""),IF(AND(YEAR(JunSun1+7)=CalendarYear,MONTH(JunSun1+7)=6),JunSun1+7,""))</f>
        <v>42526</v>
      </c>
    </row>
    <row r="4" spans="1:8" ht="58" customHeight="1">
      <c r="B4" s="25" t="s">
        <v>12</v>
      </c>
      <c r="C4" s="17"/>
      <c r="D4" s="18"/>
      <c r="E4" s="18"/>
      <c r="F4" s="18"/>
      <c r="G4" s="19"/>
      <c r="H4" s="20"/>
    </row>
    <row r="5" spans="1:8" ht="14" customHeight="1">
      <c r="B5" s="13">
        <f>IF(DAY(JunSun1)=1,IF(AND(YEAR(JunSun1+1)=CalendarYear,MONTH(JunSun1+1)=6),JunSun1+1,""),IF(AND(YEAR(JunSun1+8)=CalendarYear,MONTH(JunSun1+8)=6),JunSun1+8,""))</f>
        <v>42527</v>
      </c>
      <c r="C5" s="14">
        <f>IF(DAY(JunSun1)=1,IF(AND(YEAR(JunSun1+2)=CalendarYear,MONTH(JunSun1+2)=6),JunSun1+2,""),IF(AND(YEAR(JunSun1+9)=CalendarYear,MONTH(JunSun1+9)=6),JunSun1+9,""))</f>
        <v>42528</v>
      </c>
      <c r="D5" s="14">
        <f>IF(DAY(JunSun1)=1,IF(AND(YEAR(JunSun1+3)=CalendarYear,MONTH(JunSun1+3)=6),JunSun1+3,""),IF(AND(YEAR(JunSun1+10)=CalendarYear,MONTH(JunSun1+10)=6),JunSun1+10,""))</f>
        <v>42529</v>
      </c>
      <c r="E5" s="14">
        <f>IF(DAY(JunSun1)=1,IF(AND(YEAR(JunSun1+4)=CalendarYear,MONTH(JunSun1+4)=6),JunSun1+4,""),IF(AND(YEAR(JunSun1+11)=CalendarYear,MONTH(JunSun1+11)=6),JunSun1+11,""))</f>
        <v>42530</v>
      </c>
      <c r="F5" s="14">
        <f>IF(DAY(JunSun1)=1,IF(AND(YEAR(JunSun1+5)=CalendarYear,MONTH(JunSun1+5)=6),JunSun1+5,""),IF(AND(YEAR(JunSun1+12)=CalendarYear,MONTH(JunSun1+12)=6),JunSun1+12,""))</f>
        <v>42531</v>
      </c>
      <c r="G5" s="14">
        <f>IF(DAY(JunSun1)=1,IF(AND(YEAR(JunSun1+6)=CalendarYear,MONTH(JunSun1+6)=6),JunSun1+6,""),IF(AND(YEAR(JunSun1+13)=CalendarYear,MONTH(JunSun1+13)=6),JunSun1+13,""))</f>
        <v>42532</v>
      </c>
      <c r="H5" s="15">
        <f>IF(DAY(JunSun1)=1,IF(AND(YEAR(JunSun1+7)=CalendarYear,MONTH(JunSun1+7)=6),JunSun1+7,""),IF(AND(YEAR(JunSun1+14)=CalendarYear,MONTH(JunSun1+14)=6),JunSun1+14,""))</f>
        <v>42533</v>
      </c>
    </row>
    <row r="6" spans="1:8" ht="58" customHeight="1">
      <c r="B6" s="16"/>
      <c r="C6" s="17"/>
      <c r="D6" s="18"/>
      <c r="E6" s="18"/>
      <c r="F6" s="18"/>
      <c r="G6" s="19"/>
      <c r="H6" s="20"/>
    </row>
    <row r="7" spans="1:8" ht="14" customHeight="1">
      <c r="B7" s="13">
        <f>IF(DAY(JunSun1)=1,IF(AND(YEAR(JunSun1+8)=CalendarYear,MONTH(JunSun1+8)=6),JunSun1+8,""),IF(AND(YEAR(JunSun1+15)=CalendarYear,MONTH(JunSun1+15)=6),JunSun1+15,""))</f>
        <v>42534</v>
      </c>
      <c r="C7" s="14">
        <f>IF(DAY(JunSun1)=1,IF(AND(YEAR(JunSun1+9)=CalendarYear,MONTH(JunSun1+9)=6),JunSun1+9,""),IF(AND(YEAR(JunSun1+16)=CalendarYear,MONTH(JunSun1+16)=6),JunSun1+16,""))</f>
        <v>42535</v>
      </c>
      <c r="D7" s="14">
        <f>IF(DAY(JunSun1)=1,IF(AND(YEAR(JunSun1+10)=CalendarYear,MONTH(JunSun1+10)=6),JunSun1+10,""),IF(AND(YEAR(JunSun1+17)=CalendarYear,MONTH(JunSun1+17)=6),JunSun1+17,""))</f>
        <v>42536</v>
      </c>
      <c r="E7" s="14">
        <f>IF(DAY(JunSun1)=1,IF(AND(YEAR(JunSun1+11)=CalendarYear,MONTH(JunSun1+11)=6),JunSun1+11,""),IF(AND(YEAR(JunSun1+18)=CalendarYear,MONTH(JunSun1+18)=6),JunSun1+18,""))</f>
        <v>42537</v>
      </c>
      <c r="F7" s="14">
        <f>IF(DAY(JunSun1)=1,IF(AND(YEAR(JunSun1+12)=CalendarYear,MONTH(JunSun1+12)=6),JunSun1+12,""),IF(AND(YEAR(JunSun1+19)=CalendarYear,MONTH(JunSun1+19)=6),JunSun1+19,""))</f>
        <v>42538</v>
      </c>
      <c r="G7" s="14">
        <f>IF(DAY(JunSun1)=1,IF(AND(YEAR(JunSun1+13)=CalendarYear,MONTH(JunSun1+13)=6),JunSun1+13,""),IF(AND(YEAR(JunSun1+20)=CalendarYear,MONTH(JunSun1+20)=6),JunSun1+20,""))</f>
        <v>42539</v>
      </c>
      <c r="H7" s="15">
        <f>IF(DAY(JunSun1)=1,IF(AND(YEAR(JunSun1+14)=CalendarYear,MONTH(JunSun1+14)=6),JunSun1+14,""),IF(AND(YEAR(JunSun1+21)=CalendarYear,MONTH(JunSun1+21)=6),JunSun1+21,""))</f>
        <v>42540</v>
      </c>
    </row>
    <row r="8" spans="1:8" ht="58" customHeight="1">
      <c r="B8" s="16"/>
      <c r="C8" s="17"/>
      <c r="D8" s="18"/>
      <c r="E8" s="18"/>
      <c r="F8" s="18"/>
      <c r="G8" s="19"/>
      <c r="H8" s="20"/>
    </row>
    <row r="9" spans="1:8" ht="14" customHeight="1">
      <c r="B9" s="13">
        <f>IF(DAY(JunSun1)=1,IF(AND(YEAR(JunSun1+15)=CalendarYear,MONTH(JunSun1+15)=6),JunSun1+15,""),IF(AND(YEAR(JunSun1+22)=CalendarYear,MONTH(JunSun1+22)=6),JunSun1+22,""))</f>
        <v>42541</v>
      </c>
      <c r="C9" s="14">
        <f>IF(DAY(JunSun1)=1,IF(AND(YEAR(JunSun1+16)=CalendarYear,MONTH(JunSun1+16)=6),JunSun1+16,""),IF(AND(YEAR(JunSun1+23)=CalendarYear,MONTH(JunSun1+23)=6),JunSun1+23,""))</f>
        <v>42542</v>
      </c>
      <c r="D9" s="14">
        <f>IF(DAY(JunSun1)=1,IF(AND(YEAR(JunSun1+17)=CalendarYear,MONTH(JunSun1+17)=6),JunSun1+17,""),IF(AND(YEAR(JunSun1+24)=CalendarYear,MONTH(JunSun1+24)=6),JunSun1+24,""))</f>
        <v>42543</v>
      </c>
      <c r="E9" s="14">
        <f>IF(DAY(JunSun1)=1,IF(AND(YEAR(JunSun1+18)=CalendarYear,MONTH(JunSun1+18)=6),JunSun1+18,""),IF(AND(YEAR(JunSun1+25)=CalendarYear,MONTH(JunSun1+25)=6),JunSun1+25,""))</f>
        <v>42544</v>
      </c>
      <c r="F9" s="14">
        <f>IF(DAY(JunSun1)=1,IF(AND(YEAR(JunSun1+19)=CalendarYear,MONTH(JunSun1+19)=6),JunSun1+19,""),IF(AND(YEAR(JunSun1+26)=CalendarYear,MONTH(JunSun1+26)=6),JunSun1+26,""))</f>
        <v>42545</v>
      </c>
      <c r="G9" s="14">
        <f>IF(DAY(JunSun1)=1,IF(AND(YEAR(JunSun1+20)=CalendarYear,MONTH(JunSun1+20)=6),JunSun1+20,""),IF(AND(YEAR(JunSun1+27)=CalendarYear,MONTH(JunSun1+27)=6),JunSun1+27,""))</f>
        <v>42546</v>
      </c>
      <c r="H9" s="15">
        <f>IF(DAY(JunSun1)=1,IF(AND(YEAR(JunSun1+21)=CalendarYear,MONTH(JunSun1+21)=6),JunSun1+21,""),IF(AND(YEAR(JunSun1+28)=CalendarYear,MONTH(JunSun1+28)=6),JunSun1+28,""))</f>
        <v>42547</v>
      </c>
    </row>
    <row r="10" spans="1:8" ht="58" customHeight="1">
      <c r="B10" s="16"/>
      <c r="C10" s="17"/>
      <c r="D10" s="18"/>
      <c r="E10" s="18"/>
      <c r="F10" s="18"/>
      <c r="G10" s="19"/>
      <c r="H10" s="20"/>
    </row>
    <row r="11" spans="1:8" ht="14" customHeight="1">
      <c r="B11" s="13">
        <f>IF(DAY(JunSun1)=1,IF(AND(YEAR(JunSun1+22)=CalendarYear,MONTH(JunSun1+22)=6),JunSun1+22,""),IF(AND(YEAR(JunSun1+29)=CalendarYear,MONTH(JunSun1+29)=6),JunSun1+29,""))</f>
        <v>42548</v>
      </c>
      <c r="C11" s="14">
        <f>IF(DAY(JunSun1)=1,IF(AND(YEAR(JunSun1+23)=CalendarYear,MONTH(JunSun1+23)=6),JunSun1+23,""),IF(AND(YEAR(JunSun1+30)=CalendarYear,MONTH(JunSun1+30)=6),JunSun1+30,""))</f>
        <v>42549</v>
      </c>
      <c r="D11" s="14">
        <f>IF(DAY(JunSun1)=1,IF(AND(YEAR(JunSun1+24)=CalendarYear,MONTH(JunSun1+24)=6),JunSun1+24,""),IF(AND(YEAR(JunSun1+31)=CalendarYear,MONTH(JunSun1+31)=6),JunSun1+31,""))</f>
        <v>42550</v>
      </c>
      <c r="E11" s="14">
        <f>IF(DAY(JunSun1)=1,IF(AND(YEAR(JunSun1+25)=CalendarYear,MONTH(JunSun1+25)=6),JunSun1+25,""),IF(AND(YEAR(JunSun1+32)=CalendarYear,MONTH(JunSun1+32)=6),JunSun1+32,""))</f>
        <v>42551</v>
      </c>
      <c r="F11" s="14" t="str">
        <f>IF(DAY(JunSun1)=1,IF(AND(YEAR(JunSun1+26)=CalendarYear,MONTH(JunSun1+26)=6),JunSun1+26,""),IF(AND(YEAR(JunSun1+33)=CalendarYear,MONTH(JunSun1+33)=6),JunSun1+33,""))</f>
        <v/>
      </c>
      <c r="G11" s="14" t="str">
        <f>IF(DAY(JunSun1)=1,IF(AND(YEAR(JunSun1+27)=CalendarYear,MONTH(JunSun1+27)=6),JunSun1+27,""),IF(AND(YEAR(JunSun1+34)=CalendarYear,MONTH(JunSun1+34)=6),JunSun1+34,""))</f>
        <v/>
      </c>
      <c r="H11" s="15" t="str">
        <f>IF(DAY(JunSun1)=1,IF(AND(YEAR(JunSun1+28)=CalendarYear,MONTH(JunSun1+28)=6),JunSun1+28,""),IF(AND(YEAR(JunSun1+35)=CalendarYear,MONTH(JunSun1+35)=6),JunSun1+35,""))</f>
        <v/>
      </c>
    </row>
    <row r="12" spans="1:8" ht="58" customHeight="1">
      <c r="B12" s="16"/>
      <c r="C12" s="17"/>
      <c r="D12" s="18"/>
      <c r="E12" s="18"/>
      <c r="F12" s="17"/>
      <c r="G12" s="19"/>
      <c r="H12" s="20"/>
    </row>
    <row r="13" spans="1:8" ht="14" customHeight="1">
      <c r="B13" s="13" t="str">
        <f>IF(DAY(JunSun1)=1,IF(AND(YEAR(JunSun1+29)=CalendarYear,MONTH(JunSun1+29)=6),JunSun1+29,""),IF(AND(YEAR(JunSun1+36)=CalendarYear,MONTH(JunSun1+36)=6),JunSun1+36,""))</f>
        <v/>
      </c>
      <c r="C13" s="14" t="str">
        <f>IF(DAY(JunSun1)=1,IF(AND(YEAR(JunSun1+30)=CalendarYear,MONTH(JunSun1+30)=6),JunSun1+30,""),IF(AND(YEAR(JunSun1+37)=CalendarYear,MONTH(JunSun1+37)=6),JunSun1+37,""))</f>
        <v/>
      </c>
      <c r="D13" s="30" t="s">
        <v>10</v>
      </c>
      <c r="E13" s="30"/>
      <c r="F13" s="30"/>
      <c r="G13" s="30"/>
      <c r="H13" s="31"/>
    </row>
    <row r="14" spans="1:8" ht="58" customHeight="1" thickBot="1">
      <c r="B14" s="21"/>
      <c r="C14" s="22"/>
      <c r="D14" s="32"/>
      <c r="E14" s="33"/>
      <c r="F14" s="33"/>
      <c r="G14" s="33"/>
      <c r="H14" s="34"/>
    </row>
  </sheetData>
  <mergeCells count="3">
    <mergeCell ref="B1:H1"/>
    <mergeCell ref="D13:H13"/>
    <mergeCell ref="D14:H14"/>
  </mergeCells>
  <phoneticPr fontId="7" type="noConversion"/>
  <printOptions horizontalCentered="1" verticalCentered="1"/>
  <pageMargins left="0.5" right="0.5" top="0.75" bottom="0.75" header="0.5" footer="0.5"/>
  <pageSetup paperSize="9" scale="69" orientation="landscape" horizontalDpi="4294967292" verticalDpi="4294967292"/>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selection activeCell="C13" sqref="C13"/>
    </sheetView>
  </sheetViews>
  <sheetFormatPr baseColWidth="12" defaultColWidth="8.7109375" defaultRowHeight="14" x14ac:dyDescent="0"/>
  <cols>
    <col min="1" max="1" width="10.42578125" customWidth="1"/>
    <col min="2" max="2" width="9.5703125" customWidth="1"/>
    <col min="3" max="3" width="9.7109375" customWidth="1"/>
    <col min="7" max="7" width="20.140625" customWidth="1"/>
  </cols>
  <sheetData>
    <row r="1" spans="1:3" ht="17">
      <c r="A1" s="4" t="s">
        <v>8</v>
      </c>
      <c r="B1" s="2"/>
    </row>
    <row r="2" spans="1:3">
      <c r="A2" s="2">
        <v>2010</v>
      </c>
      <c r="B2" s="2"/>
      <c r="C2" s="1"/>
    </row>
    <row r="3" spans="1:3">
      <c r="A3" s="2">
        <v>2011</v>
      </c>
      <c r="B3" s="2"/>
    </row>
    <row r="4" spans="1:3">
      <c r="A4" s="2">
        <v>2012</v>
      </c>
      <c r="B4" s="2"/>
    </row>
    <row r="5" spans="1:3">
      <c r="A5" s="2">
        <v>2013</v>
      </c>
      <c r="B5" s="2"/>
    </row>
    <row r="6" spans="1:3">
      <c r="A6" s="2">
        <v>2014</v>
      </c>
      <c r="B6" s="2"/>
    </row>
    <row r="7" spans="1:3">
      <c r="A7" s="2">
        <v>2015</v>
      </c>
      <c r="B7" s="2"/>
    </row>
    <row r="8" spans="1:3">
      <c r="A8" s="3">
        <v>2016</v>
      </c>
      <c r="B8" s="2"/>
    </row>
    <row r="9" spans="1:3">
      <c r="A9" s="3">
        <v>2017</v>
      </c>
      <c r="B9" s="2"/>
    </row>
    <row r="10" spans="1:3">
      <c r="A10" s="3">
        <v>2018</v>
      </c>
      <c r="B10" s="2"/>
    </row>
    <row r="11" spans="1:3">
      <c r="A11" s="3">
        <v>2019</v>
      </c>
      <c r="B11" s="2"/>
    </row>
    <row r="12" spans="1:3">
      <c r="A12" s="3">
        <v>2020</v>
      </c>
      <c r="B12" s="2"/>
    </row>
  </sheetData>
  <phoneticPr fontId="7" type="noConversion"/>
  <pageMargins left="0.7" right="0.7" top="0.75" bottom="0.75" header="0.3" footer="0.3"/>
  <pageSetup paperSize="9" orientation="portrait"/>
  <legacy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1 月</vt:lpstr>
      <vt:lpstr>6 月</vt:lpstr>
      <vt:lpstr>参照リスト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久保 茂樹</cp:lastModifiedBy>
  <cp:revision>1</cp:revision>
  <cp:lastPrinted>2016-05-23T00:03:48Z</cp:lastPrinted>
  <dcterms:created xsi:type="dcterms:W3CDTF">2011-01-01T00:00:00Z</dcterms:created>
  <dcterms:modified xsi:type="dcterms:W3CDTF">2016-05-23T12:19:09Z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TC102851621033</vt:lpwstr>
  </property>
</Properties>
</file>